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omis\Documents\"/>
    </mc:Choice>
  </mc:AlternateContent>
  <bookViews>
    <workbookView xWindow="0" yWindow="0" windowWidth="0" windowHeight="0"/>
  </bookViews>
  <sheets>
    <sheet name="Rekapitulace stavby" sheetId="1" r:id="rId1"/>
    <sheet name="31122025 - Doplnění zárub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'31122025 - Doplnění zárub...'!$C$127:$K$146</definedName>
    <definedName name="_xlnm.Print_Area" localSheetId="1">'31122025 - Doplnění zárub...'!$C$4:$J$76,'31122025 - Doplnění zárub...'!$C$115:$J$146</definedName>
    <definedName name="_xlnm.Print_Titles" localSheetId="1">'31122025 - Doplnění zárub...'!$127:$127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F89"/>
  <c r="E87"/>
  <c r="J24"/>
  <c r="E24"/>
  <c r="J125"/>
  <c r="J23"/>
  <c r="J21"/>
  <c r="E21"/>
  <c r="J124"/>
  <c r="J20"/>
  <c r="J18"/>
  <c r="E18"/>
  <c r="F92"/>
  <c r="J17"/>
  <c r="J15"/>
  <c r="E15"/>
  <c r="F91"/>
  <c r="J14"/>
  <c r="J12"/>
  <c r="J122"/>
  <c r="E7"/>
  <c r="E85"/>
  <c i="1" r="L90"/>
  <c r="AM90"/>
  <c r="AM89"/>
  <c r="L89"/>
  <c r="AM87"/>
  <c r="L87"/>
  <c r="L85"/>
  <c r="L84"/>
  <c i="2" r="J143"/>
  <c r="BK135"/>
  <c r="BK131"/>
  <c r="BK134"/>
  <c r="J142"/>
  <c r="BK136"/>
  <c r="J131"/>
  <c r="J144"/>
  <c r="J137"/>
  <c r="BK142"/>
  <c r="J138"/>
  <c r="BK145"/>
  <c r="BK140"/>
  <c r="J133"/>
  <c r="J36"/>
  <c i="1" r="AW95"/>
  <c i="2" r="J146"/>
  <c r="BK138"/>
  <c r="J134"/>
  <c r="BK132"/>
  <c r="BK139"/>
  <c r="BK144"/>
  <c r="BK141"/>
  <c r="J135"/>
  <c i="1" r="AS94"/>
  <c i="2" r="J145"/>
  <c r="J140"/>
  <c r="J136"/>
  <c r="BK133"/>
  <c r="J141"/>
  <c r="BK137"/>
  <c r="BK146"/>
  <c r="BK143"/>
  <c r="J139"/>
  <c r="J132"/>
  <c l="1" r="BK130"/>
  <c r="BK129"/>
  <c r="BK128"/>
  <c r="J128"/>
  <c r="J96"/>
  <c r="J30"/>
  <c r="P130"/>
  <c r="P129"/>
  <c r="P128"/>
  <c i="1" r="AU95"/>
  <c i="2" r="T130"/>
  <c r="T129"/>
  <c r="T128"/>
  <c r="R130"/>
  <c r="R129"/>
  <c r="R128"/>
  <c r="J89"/>
  <c r="J91"/>
  <c r="F124"/>
  <c r="F125"/>
  <c r="BE132"/>
  <c r="BE135"/>
  <c r="BE140"/>
  <c r="BE142"/>
  <c r="BE143"/>
  <c r="BE144"/>
  <c r="J92"/>
  <c r="E118"/>
  <c r="BE131"/>
  <c r="BE133"/>
  <c r="BE134"/>
  <c r="BE136"/>
  <c r="BE137"/>
  <c r="BE138"/>
  <c r="BE139"/>
  <c r="BE141"/>
  <c r="BE145"/>
  <c r="BE146"/>
  <c r="F36"/>
  <c i="1" r="BA95"/>
  <c r="BA94"/>
  <c r="AW94"/>
  <c r="AK30"/>
  <c r="AU94"/>
  <c i="2" r="J107"/>
  <c r="J101"/>
  <c r="J109"/>
  <c r="F39"/>
  <c i="1" r="BD95"/>
  <c r="BD94"/>
  <c r="W33"/>
  <c i="2" r="F37"/>
  <c i="1" r="BB95"/>
  <c r="BB94"/>
  <c r="W31"/>
  <c i="2" r="F38"/>
  <c i="1" r="BC95"/>
  <c r="BC94"/>
  <c r="W32"/>
  <c i="2" l="1" r="J129"/>
  <c r="J97"/>
  <c r="J130"/>
  <c r="J98"/>
  <c r="J31"/>
  <c r="BE107"/>
  <c i="1" r="AX94"/>
  <c i="2" r="J32"/>
  <c i="1" r="AG95"/>
  <c r="AG94"/>
  <c r="AK26"/>
  <c r="AY94"/>
  <c r="W30"/>
  <c i="2" r="J35"/>
  <c i="1" r="AV95"/>
  <c r="AT95"/>
  <c i="2" l="1" r="J41"/>
  <c i="1" r="AN95"/>
  <c i="2" r="F35"/>
  <c i="1" r="AZ95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<sst xmlns="http://schemas.openxmlformats.org/spreadsheetml/2006/main">
  <si>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</si>
  <si>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</si>
  <si>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</si>
  <si>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</si>
  <si>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</si>
  <si>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{24d7695a-6581-41a8-97f1-9f710c994356}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</si>
  <si>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</si>
  <si>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</si>
  <si>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</si>
  <si>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</si>
  <si>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</si>
  <si>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</si>
  <si>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</si>
  <si>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</si>
  <si>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</si>
  <si>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</si>
  <si>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</si>
  <si>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24_005 - Enviromentální učebna Ekocentrum SO-02 _ zadání</t>
  </si>
  <si>
    <t>KSO:</t>
  </si>
  <si>
    <t>CC-CZ:</t>
  </si>
  <si>
    <t>Místo:</t>
  </si>
  <si>
    <t xml:space="preserve"> </t>
  </si>
  <si>
    <t>Datum:</t>
  </si>
  <si>
    <t>30. 12. 2025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</si>
  <si>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</si>
  <si>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</si>
  <si>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</si>
  <si>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</si>
  <si>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</si>
  <si>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</si>
  <si>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</si>
  <si>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</si>
  <si>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</si>
  <si>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</si>
  <si>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</si>
  <si>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</si>
  <si>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</si>
  <si>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</si>
  <si>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</si>
  <si>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</si>
  <si>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</si>
  <si>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</si>
  <si>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</si>
  <si>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</si>
  <si>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</si>
  <si>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</si>
  <si>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</si>
  <si>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</si>
  <si>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</si>
  <si>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</si>
  <si>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</si>
  <si>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</si>
  <si>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</si>
  <si>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</si>
  <si>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</si>
  <si>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</si>
  <si>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</si>
  <si>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</si>
  <si>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</si>
  <si>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</si>
  <si>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</si>
  <si>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</si>
  <si>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</si>
  <si>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</si>
  <si>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</si>
  <si>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</si>
  <si>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</si>
  <si>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</si>
  <si>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</si>
  <si>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</si>
  <si>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</si>
  <si>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</si>
  <si>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</si>
  <si>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</si>
  <si>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</si>
  <si>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</si>
  <si>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</si>
  <si>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31122025</t>
  </si>
  <si>
    <t>Doplnění zárubní Ekocentrum</t>
  </si>
  <si>
    <t>STA</t>
  </si>
  <si>
    <t>1</t>
  </si>
  <si>
    <t>{6d5ddc21-089d-4d76-96bf-13c80ad5878a}</t>
  </si>
  <si>
    <t>2</t>
  </si>
  <si>
    <t>KRYCÍ LIST SOUPISU PRACÍ</t>
  </si>
  <si>
    <t>Objekt:</t>
  </si>
  <si>
    <t>31122025 - Doplnění zárubní Ekocentrum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</si>
  <si>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</si>
  <si>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</si>
  <si>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</si>
  <si>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</si>
  <si>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</si>
  <si>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</si>
  <si>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</si>
  <si>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</t>
  </si>
  <si>
    <t xml:space="preserve">    766 - Konstrukce truhlářské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</si>
  <si>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</si>
  <si>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</si>
  <si>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</si>
  <si>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</si>
  <si>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</si>
  <si>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</si>
  <si>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</si>
  <si>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</si>
  <si>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</si>
  <si>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</si>
  <si>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</si>
  <si>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</si>
  <si>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</si>
  <si>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</si>
  <si>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</si>
  <si>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</si>
  <si>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</si>
  <si>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</si>
  <si>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</si>
  <si>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</si>
  <si>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</si>
  <si>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</si>
  <si>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</si>
  <si>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</si>
  <si>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</si>
  <si>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</si>
  <si>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</si>
  <si>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</si>
  <si>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K</t>
  </si>
  <si>
    <t>766681122_D01</t>
  </si>
  <si>
    <t>Montáž zárubní rámových pro dveře dvoukřídlové</t>
  </si>
  <si>
    <t>kus</t>
  </si>
  <si>
    <t>16</t>
  </si>
  <si>
    <t>912332617</t>
  </si>
  <si>
    <t>3</t>
  </si>
  <si>
    <t>M</t>
  </si>
  <si>
    <t>61182256_D01</t>
  </si>
  <si>
    <t>zárubeň dvoukřídlá smrková rámová</t>
  </si>
  <si>
    <t>32</t>
  </si>
  <si>
    <t>-1284536894</t>
  </si>
  <si>
    <t>5</t>
  </si>
  <si>
    <t>766681123_D02</t>
  </si>
  <si>
    <t>1230826093</t>
  </si>
  <si>
    <t>6</t>
  </si>
  <si>
    <t>61182256_D02</t>
  </si>
  <si>
    <t>609193883</t>
  </si>
  <si>
    <t>7</t>
  </si>
  <si>
    <t>766681114_D03</t>
  </si>
  <si>
    <t>Montáž zárubní rámových pro dveře jednokřídlové š do 900 mm</t>
  </si>
  <si>
    <t>843314063</t>
  </si>
  <si>
    <t>8</t>
  </si>
  <si>
    <t>61182252_D03</t>
  </si>
  <si>
    <t>zárubeň jednokřídlá smrková rámová</t>
  </si>
  <si>
    <t>-1620262451</t>
  </si>
  <si>
    <t>10</t>
  </si>
  <si>
    <t>766681114_D04</t>
  </si>
  <si>
    <t>1223309224</t>
  </si>
  <si>
    <t>11</t>
  </si>
  <si>
    <t>61182252_D04</t>
  </si>
  <si>
    <t>1740814176</t>
  </si>
  <si>
    <t>766681122_D05</t>
  </si>
  <si>
    <t>-1319336461</t>
  </si>
  <si>
    <t>13</t>
  </si>
  <si>
    <t>61182256_D05</t>
  </si>
  <si>
    <t>-1650081009</t>
  </si>
  <si>
    <t>766681114_D06</t>
  </si>
  <si>
    <t>1234942782</t>
  </si>
  <si>
    <t>17</t>
  </si>
  <si>
    <t>61182252_D06</t>
  </si>
  <si>
    <t>-1305643513</t>
  </si>
  <si>
    <t>19</t>
  </si>
  <si>
    <t>766681114_D07</t>
  </si>
  <si>
    <t>460436342</t>
  </si>
  <si>
    <t>18</t>
  </si>
  <si>
    <t>61182252_D07</t>
  </si>
  <si>
    <t>857559944</t>
  </si>
  <si>
    <t>20</t>
  </si>
  <si>
    <t>766681114_D08</t>
  </si>
  <si>
    <t>497852827</t>
  </si>
  <si>
    <t>61182252_D08</t>
  </si>
  <si>
    <t>267475782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</si>
</sst>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IMPORT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24_005 - Enviromentální učebna Ekocentrum SO-02 _ zadání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30. 12. 2025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14</v>
      </c>
      <c r="BW94" s="114" t="s">
        <v>5</v>
      </c>
      <c r="BX94" s="114" t="s">
        <v>75</v>
      </c>
      <c r="CL94" s="114" t="s">
        <v>1</v>
      </c>
    </row>
    <row r="95" s="7" customFormat="1" ht="24.75" customHeight="1">
      <c r="A95" s="116" t="s">
        <v>76</v>
      </c>
      <c r="B95" s="117"/>
      <c r="C95" s="118"/>
      <c r="D95" s="119" t="s">
        <v>77</v>
      </c>
      <c r="E95" s="119"/>
      <c r="F95" s="119"/>
      <c r="G95" s="119"/>
      <c r="H95" s="119"/>
      <c r="I95" s="120"/>
      <c r="J95" s="119" t="s">
        <v>78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'31122025 - Doplnění zárub...'!J32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79</v>
      </c>
      <c r="AR95" s="123"/>
      <c r="AS95" s="124">
        <v>0</v>
      </c>
      <c r="AT95" s="125">
        <f>ROUND(SUM(AV95:AW95),2)</f>
        <v>0</v>
      </c>
      <c r="AU95" s="126">
        <f>'31122025 - Doplnění zárub...'!P128</f>
        <v>0</v>
      </c>
      <c r="AV95" s="125">
        <f>'31122025 - Doplnění zárub...'!J35</f>
        <v>0</v>
      </c>
      <c r="AW95" s="125">
        <f>'31122025 - Doplnění zárub...'!J36</f>
        <v>0</v>
      </c>
      <c r="AX95" s="125">
        <f>'31122025 - Doplnění zárub...'!J37</f>
        <v>0</v>
      </c>
      <c r="AY95" s="125">
        <f>'31122025 - Doplnění zárub...'!J38</f>
        <v>0</v>
      </c>
      <c r="AZ95" s="125">
        <f>'31122025 - Doplnění zárub...'!F35</f>
        <v>0</v>
      </c>
      <c r="BA95" s="125">
        <f>'31122025 - Doplnění zárub...'!F36</f>
        <v>0</v>
      </c>
      <c r="BB95" s="125">
        <f>'31122025 - Doplnění zárub...'!F37</f>
        <v>0</v>
      </c>
      <c r="BC95" s="125">
        <f>'31122025 - Doplnění zárub...'!F38</f>
        <v>0</v>
      </c>
      <c r="BD95" s="127">
        <f>'31122025 - Doplnění zárub...'!F39</f>
        <v>0</v>
      </c>
      <c r="BE95" s="7"/>
      <c r="BT95" s="128" t="s">
        <v>80</v>
      </c>
      <c r="BV95" s="128" t="s">
        <v>14</v>
      </c>
      <c r="BW95" s="128" t="s">
        <v>81</v>
      </c>
      <c r="BX95" s="128" t="s">
        <v>5</v>
      </c>
      <c r="CL95" s="128" t="s">
        <v>1</v>
      </c>
      <c r="CM95" s="128" t="s">
        <v>82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n4QnEyoaV3Lr+TB4xuoljMURwVhiYHFWEpAS0TjA30pQYNqdYhtinxlOsUGc9Y8g8ghOa/jDbF1LUY40ueb5fQ==" hashValue="QWopqkkiOXczesZ5UBpsM9emcB4ec6BT2n3q6cF0C1ziN3GL0S/LDX57CEZKmZYV5rUdRSejq8IfJ7b4XVYrW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31122025 - Doplnění záru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82</v>
      </c>
    </row>
    <row r="4" s="1" customFormat="1" ht="24.96" customHeight="1">
      <c r="B4" s="17"/>
      <c r="D4" s="131" t="s">
        <v>83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24_005 - Enviromentální učebna Ekocentrum SO-02 _ zadání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30. 12. 2025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136" t="s">
        <v>86</v>
      </c>
      <c r="E30" s="35"/>
      <c r="F30" s="35"/>
      <c r="G30" s="35"/>
      <c r="H30" s="35"/>
      <c r="I30" s="35"/>
      <c r="J30" s="143">
        <f>J96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87</v>
      </c>
      <c r="E31" s="35"/>
      <c r="F31" s="35"/>
      <c r="G31" s="35"/>
      <c r="H31" s="35"/>
      <c r="I31" s="35"/>
      <c r="J31" s="143">
        <f>J101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5" t="s">
        <v>33</v>
      </c>
      <c r="E32" s="35"/>
      <c r="F32" s="35"/>
      <c r="G32" s="35"/>
      <c r="H32" s="35"/>
      <c r="I32" s="35"/>
      <c r="J32" s="146">
        <f>ROUND(J30 + J31,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2"/>
      <c r="E33" s="142"/>
      <c r="F33" s="142"/>
      <c r="G33" s="142"/>
      <c r="H33" s="142"/>
      <c r="I33" s="142"/>
      <c r="J33" s="142"/>
      <c r="K33" s="142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47" t="s">
        <v>35</v>
      </c>
      <c r="G34" s="35"/>
      <c r="H34" s="35"/>
      <c r="I34" s="147" t="s">
        <v>34</v>
      </c>
      <c r="J34" s="147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48" t="s">
        <v>37</v>
      </c>
      <c r="E35" s="133" t="s">
        <v>38</v>
      </c>
      <c r="F35" s="149">
        <f>ROUND((SUM(BE101:BE108) + SUM(BE128:BE146)),  2)</f>
        <v>0</v>
      </c>
      <c r="G35" s="35"/>
      <c r="H35" s="35"/>
      <c r="I35" s="150">
        <v>0.20999999999999999</v>
      </c>
      <c r="J35" s="149">
        <f>ROUND(((SUM(BE101:BE108) + SUM(BE128:BE146))*I35),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3" t="s">
        <v>39</v>
      </c>
      <c r="F36" s="149">
        <f>ROUND((SUM(BF101:BF108) + SUM(BF128:BF146)),  2)</f>
        <v>0</v>
      </c>
      <c r="G36" s="35"/>
      <c r="H36" s="35"/>
      <c r="I36" s="150">
        <v>0.12</v>
      </c>
      <c r="J36" s="149">
        <f>ROUND(((SUM(BF101:BF108) + SUM(BF128:BF146))*I36),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40</v>
      </c>
      <c r="F37" s="149">
        <f>ROUND((SUM(BG101:BG108) + SUM(BG128:BG146)),  2)</f>
        <v>0</v>
      </c>
      <c r="G37" s="35"/>
      <c r="H37" s="35"/>
      <c r="I37" s="150">
        <v>0.20999999999999999</v>
      </c>
      <c r="J37" s="149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3" t="s">
        <v>41</v>
      </c>
      <c r="F38" s="149">
        <f>ROUND((SUM(BH101:BH108) + SUM(BH128:BH146)),  2)</f>
        <v>0</v>
      </c>
      <c r="G38" s="35"/>
      <c r="H38" s="35"/>
      <c r="I38" s="150">
        <v>0.12</v>
      </c>
      <c r="J38" s="149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3" t="s">
        <v>42</v>
      </c>
      <c r="F39" s="149">
        <f>ROUND((SUM(BI101:BI108) + SUM(BI128:BI146)),  2)</f>
        <v>0</v>
      </c>
      <c r="G39" s="35"/>
      <c r="H39" s="35"/>
      <c r="I39" s="150">
        <v>0</v>
      </c>
      <c r="J39" s="149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1"/>
      <c r="D41" s="152" t="s">
        <v>43</v>
      </c>
      <c r="E41" s="153"/>
      <c r="F41" s="153"/>
      <c r="G41" s="154" t="s">
        <v>44</v>
      </c>
      <c r="H41" s="155" t="s">
        <v>45</v>
      </c>
      <c r="I41" s="153"/>
      <c r="J41" s="156">
        <f>SUM(J32:J39)</f>
        <v>0</v>
      </c>
      <c r="K41" s="157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88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69" t="str">
        <f>E7</f>
        <v>24_005 - Enviromentální učebna Ekocentrum SO-02 _ zadání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31122025 - Doplnění zárubní Ekocentrum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30. 12. 2025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0" t="s">
        <v>89</v>
      </c>
      <c r="D94" s="171"/>
      <c r="E94" s="171"/>
      <c r="F94" s="171"/>
      <c r="G94" s="171"/>
      <c r="H94" s="171"/>
      <c r="I94" s="171"/>
      <c r="J94" s="172" t="s">
        <v>90</v>
      </c>
      <c r="K94" s="171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3" t="s">
        <v>91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92</v>
      </c>
    </row>
    <row r="97" hidden="1" s="9" customFormat="1" ht="24.96" customHeight="1">
      <c r="A97" s="9"/>
      <c r="B97" s="174"/>
      <c r="C97" s="175"/>
      <c r="D97" s="176" t="s">
        <v>93</v>
      </c>
      <c r="E97" s="177"/>
      <c r="F97" s="177"/>
      <c r="G97" s="177"/>
      <c r="H97" s="177"/>
      <c r="I97" s="177"/>
      <c r="J97" s="178">
        <f>J129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0"/>
      <c r="C98" s="181"/>
      <c r="D98" s="182" t="s">
        <v>94</v>
      </c>
      <c r="E98" s="183"/>
      <c r="F98" s="183"/>
      <c r="G98" s="183"/>
      <c r="H98" s="183"/>
      <c r="I98" s="183"/>
      <c r="J98" s="184">
        <f>J130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29.28" customHeight="1">
      <c r="A101" s="35"/>
      <c r="B101" s="36"/>
      <c r="C101" s="173" t="s">
        <v>95</v>
      </c>
      <c r="D101" s="37"/>
      <c r="E101" s="37"/>
      <c r="F101" s="37"/>
      <c r="G101" s="37"/>
      <c r="H101" s="37"/>
      <c r="I101" s="37"/>
      <c r="J101" s="186">
        <f>ROUND(J102 + J103 + J104 + J105 + J106 + J107,2)</f>
        <v>0</v>
      </c>
      <c r="K101" s="37"/>
      <c r="L101" s="60"/>
      <c r="N101" s="187" t="s">
        <v>37</v>
      </c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18" customHeight="1">
      <c r="A102" s="35"/>
      <c r="B102" s="36"/>
      <c r="C102" s="37"/>
      <c r="D102" s="188" t="s">
        <v>96</v>
      </c>
      <c r="E102" s="189"/>
      <c r="F102" s="189"/>
      <c r="G102" s="37"/>
      <c r="H102" s="37"/>
      <c r="I102" s="37"/>
      <c r="J102" s="190">
        <v>0</v>
      </c>
      <c r="K102" s="37"/>
      <c r="L102" s="191"/>
      <c r="M102" s="192"/>
      <c r="N102" s="193" t="s">
        <v>38</v>
      </c>
      <c r="O102" s="192"/>
      <c r="P102" s="192"/>
      <c r="Q102" s="192"/>
      <c r="R102" s="192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2"/>
      <c r="AG102" s="192"/>
      <c r="AH102" s="192"/>
      <c r="AI102" s="192"/>
      <c r="AJ102" s="192"/>
      <c r="AK102" s="192"/>
      <c r="AL102" s="192"/>
      <c r="AM102" s="192"/>
      <c r="AN102" s="192"/>
      <c r="AO102" s="192"/>
      <c r="AP102" s="192"/>
      <c r="AQ102" s="192"/>
      <c r="AR102" s="192"/>
      <c r="AS102" s="192"/>
      <c r="AT102" s="192"/>
      <c r="AU102" s="192"/>
      <c r="AV102" s="192"/>
      <c r="AW102" s="192"/>
      <c r="AX102" s="192"/>
      <c r="AY102" s="195" t="s">
        <v>97</v>
      </c>
      <c r="AZ102" s="192"/>
      <c r="BA102" s="192"/>
      <c r="BB102" s="192"/>
      <c r="BC102" s="192"/>
      <c r="BD102" s="192"/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95" t="s">
        <v>80</v>
      </c>
      <c r="BK102" s="192"/>
      <c r="BL102" s="192"/>
      <c r="BM102" s="192"/>
    </row>
    <row r="103" hidden="1" s="2" customFormat="1" ht="18" customHeight="1">
      <c r="A103" s="35"/>
      <c r="B103" s="36"/>
      <c r="C103" s="37"/>
      <c r="D103" s="188" t="s">
        <v>98</v>
      </c>
      <c r="E103" s="189"/>
      <c r="F103" s="189"/>
      <c r="G103" s="37"/>
      <c r="H103" s="37"/>
      <c r="I103" s="37"/>
      <c r="J103" s="190">
        <v>0</v>
      </c>
      <c r="K103" s="37"/>
      <c r="L103" s="191"/>
      <c r="M103" s="192"/>
      <c r="N103" s="193" t="s">
        <v>38</v>
      </c>
      <c r="O103" s="192"/>
      <c r="P103" s="192"/>
      <c r="Q103" s="192"/>
      <c r="R103" s="192"/>
      <c r="S103" s="194"/>
      <c r="T103" s="194"/>
      <c r="U103" s="194"/>
      <c r="V103" s="194"/>
      <c r="W103" s="194"/>
      <c r="X103" s="194"/>
      <c r="Y103" s="194"/>
      <c r="Z103" s="194"/>
      <c r="AA103" s="194"/>
      <c r="AB103" s="194"/>
      <c r="AC103" s="194"/>
      <c r="AD103" s="194"/>
      <c r="AE103" s="194"/>
      <c r="AF103" s="192"/>
      <c r="AG103" s="192"/>
      <c r="AH103" s="192"/>
      <c r="AI103" s="192"/>
      <c r="AJ103" s="192"/>
      <c r="AK103" s="192"/>
      <c r="AL103" s="192"/>
      <c r="AM103" s="192"/>
      <c r="AN103" s="192"/>
      <c r="AO103" s="192"/>
      <c r="AP103" s="192"/>
      <c r="AQ103" s="192"/>
      <c r="AR103" s="192"/>
      <c r="AS103" s="192"/>
      <c r="AT103" s="192"/>
      <c r="AU103" s="192"/>
      <c r="AV103" s="192"/>
      <c r="AW103" s="192"/>
      <c r="AX103" s="192"/>
      <c r="AY103" s="195" t="s">
        <v>97</v>
      </c>
      <c r="AZ103" s="192"/>
      <c r="BA103" s="192"/>
      <c r="BB103" s="192"/>
      <c r="BC103" s="192"/>
      <c r="BD103" s="192"/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95" t="s">
        <v>80</v>
      </c>
      <c r="BK103" s="192"/>
      <c r="BL103" s="192"/>
      <c r="BM103" s="192"/>
    </row>
    <row r="104" hidden="1" s="2" customFormat="1" ht="18" customHeight="1">
      <c r="A104" s="35"/>
      <c r="B104" s="36"/>
      <c r="C104" s="37"/>
      <c r="D104" s="188" t="s">
        <v>99</v>
      </c>
      <c r="E104" s="189"/>
      <c r="F104" s="189"/>
      <c r="G104" s="37"/>
      <c r="H104" s="37"/>
      <c r="I104" s="37"/>
      <c r="J104" s="190">
        <v>0</v>
      </c>
      <c r="K104" s="37"/>
      <c r="L104" s="191"/>
      <c r="M104" s="192"/>
      <c r="N104" s="193" t="s">
        <v>38</v>
      </c>
      <c r="O104" s="192"/>
      <c r="P104" s="192"/>
      <c r="Q104" s="192"/>
      <c r="R104" s="192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2"/>
      <c r="AG104" s="192"/>
      <c r="AH104" s="192"/>
      <c r="AI104" s="192"/>
      <c r="AJ104" s="192"/>
      <c r="AK104" s="192"/>
      <c r="AL104" s="192"/>
      <c r="AM104" s="192"/>
      <c r="AN104" s="192"/>
      <c r="AO104" s="192"/>
      <c r="AP104" s="192"/>
      <c r="AQ104" s="192"/>
      <c r="AR104" s="192"/>
      <c r="AS104" s="192"/>
      <c r="AT104" s="192"/>
      <c r="AU104" s="192"/>
      <c r="AV104" s="192"/>
      <c r="AW104" s="192"/>
      <c r="AX104" s="192"/>
      <c r="AY104" s="195" t="s">
        <v>97</v>
      </c>
      <c r="AZ104" s="192"/>
      <c r="BA104" s="192"/>
      <c r="BB104" s="192"/>
      <c r="BC104" s="192"/>
      <c r="BD104" s="192"/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95" t="s">
        <v>80</v>
      </c>
      <c r="BK104" s="192"/>
      <c r="BL104" s="192"/>
      <c r="BM104" s="192"/>
    </row>
    <row r="105" hidden="1" s="2" customFormat="1" ht="18" customHeight="1">
      <c r="A105" s="35"/>
      <c r="B105" s="36"/>
      <c r="C105" s="37"/>
      <c r="D105" s="188" t="s">
        <v>100</v>
      </c>
      <c r="E105" s="189"/>
      <c r="F105" s="189"/>
      <c r="G105" s="37"/>
      <c r="H105" s="37"/>
      <c r="I105" s="37"/>
      <c r="J105" s="190">
        <v>0</v>
      </c>
      <c r="K105" s="37"/>
      <c r="L105" s="191"/>
      <c r="M105" s="192"/>
      <c r="N105" s="193" t="s">
        <v>38</v>
      </c>
      <c r="O105" s="192"/>
      <c r="P105" s="192"/>
      <c r="Q105" s="192"/>
      <c r="R105" s="192"/>
      <c r="S105" s="194"/>
      <c r="T105" s="194"/>
      <c r="U105" s="194"/>
      <c r="V105" s="194"/>
      <c r="W105" s="194"/>
      <c r="X105" s="194"/>
      <c r="Y105" s="194"/>
      <c r="Z105" s="194"/>
      <c r="AA105" s="194"/>
      <c r="AB105" s="194"/>
      <c r="AC105" s="194"/>
      <c r="AD105" s="194"/>
      <c r="AE105" s="194"/>
      <c r="AF105" s="192"/>
      <c r="AG105" s="192"/>
      <c r="AH105" s="192"/>
      <c r="AI105" s="192"/>
      <c r="AJ105" s="192"/>
      <c r="AK105" s="192"/>
      <c r="AL105" s="192"/>
      <c r="AM105" s="192"/>
      <c r="AN105" s="192"/>
      <c r="AO105" s="192"/>
      <c r="AP105" s="192"/>
      <c r="AQ105" s="192"/>
      <c r="AR105" s="192"/>
      <c r="AS105" s="192"/>
      <c r="AT105" s="192"/>
      <c r="AU105" s="192"/>
      <c r="AV105" s="192"/>
      <c r="AW105" s="192"/>
      <c r="AX105" s="192"/>
      <c r="AY105" s="195" t="s">
        <v>97</v>
      </c>
      <c r="AZ105" s="192"/>
      <c r="BA105" s="192"/>
      <c r="BB105" s="192"/>
      <c r="BC105" s="192"/>
      <c r="BD105" s="192"/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95" t="s">
        <v>80</v>
      </c>
      <c r="BK105" s="192"/>
      <c r="BL105" s="192"/>
      <c r="BM105" s="192"/>
    </row>
    <row r="106" hidden="1" s="2" customFormat="1" ht="18" customHeight="1">
      <c r="A106" s="35"/>
      <c r="B106" s="36"/>
      <c r="C106" s="37"/>
      <c r="D106" s="188" t="s">
        <v>101</v>
      </c>
      <c r="E106" s="189"/>
      <c r="F106" s="189"/>
      <c r="G106" s="37"/>
      <c r="H106" s="37"/>
      <c r="I106" s="37"/>
      <c r="J106" s="190">
        <v>0</v>
      </c>
      <c r="K106" s="37"/>
      <c r="L106" s="191"/>
      <c r="M106" s="192"/>
      <c r="N106" s="193" t="s">
        <v>38</v>
      </c>
      <c r="O106" s="192"/>
      <c r="P106" s="192"/>
      <c r="Q106" s="192"/>
      <c r="R106" s="192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2"/>
      <c r="AG106" s="192"/>
      <c r="AH106" s="192"/>
      <c r="AI106" s="192"/>
      <c r="AJ106" s="192"/>
      <c r="AK106" s="192"/>
      <c r="AL106" s="192"/>
      <c r="AM106" s="192"/>
      <c r="AN106" s="192"/>
      <c r="AO106" s="192"/>
      <c r="AP106" s="192"/>
      <c r="AQ106" s="192"/>
      <c r="AR106" s="192"/>
      <c r="AS106" s="192"/>
      <c r="AT106" s="192"/>
      <c r="AU106" s="192"/>
      <c r="AV106" s="192"/>
      <c r="AW106" s="192"/>
      <c r="AX106" s="192"/>
      <c r="AY106" s="195" t="s">
        <v>97</v>
      </c>
      <c r="AZ106" s="192"/>
      <c r="BA106" s="192"/>
      <c r="BB106" s="192"/>
      <c r="BC106" s="192"/>
      <c r="BD106" s="192"/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95" t="s">
        <v>80</v>
      </c>
      <c r="BK106" s="192"/>
      <c r="BL106" s="192"/>
      <c r="BM106" s="192"/>
    </row>
    <row r="107" hidden="1" s="2" customFormat="1" ht="18" customHeight="1">
      <c r="A107" s="35"/>
      <c r="B107" s="36"/>
      <c r="C107" s="37"/>
      <c r="D107" s="189" t="s">
        <v>102</v>
      </c>
      <c r="E107" s="37"/>
      <c r="F107" s="37"/>
      <c r="G107" s="37"/>
      <c r="H107" s="37"/>
      <c r="I107" s="37"/>
      <c r="J107" s="190">
        <f>ROUND(J30*T107,2)</f>
        <v>0</v>
      </c>
      <c r="K107" s="37"/>
      <c r="L107" s="191"/>
      <c r="M107" s="192"/>
      <c r="N107" s="193" t="s">
        <v>38</v>
      </c>
      <c r="O107" s="192"/>
      <c r="P107" s="192"/>
      <c r="Q107" s="192"/>
      <c r="R107" s="192"/>
      <c r="S107" s="194"/>
      <c r="T107" s="194"/>
      <c r="U107" s="194"/>
      <c r="V107" s="194"/>
      <c r="W107" s="194"/>
      <c r="X107" s="194"/>
      <c r="Y107" s="194"/>
      <c r="Z107" s="194"/>
      <c r="AA107" s="194"/>
      <c r="AB107" s="194"/>
      <c r="AC107" s="194"/>
      <c r="AD107" s="194"/>
      <c r="AE107" s="194"/>
      <c r="AF107" s="192"/>
      <c r="AG107" s="192"/>
      <c r="AH107" s="192"/>
      <c r="AI107" s="192"/>
      <c r="AJ107" s="192"/>
      <c r="AK107" s="192"/>
      <c r="AL107" s="192"/>
      <c r="AM107" s="192"/>
      <c r="AN107" s="192"/>
      <c r="AO107" s="192"/>
      <c r="AP107" s="192"/>
      <c r="AQ107" s="192"/>
      <c r="AR107" s="192"/>
      <c r="AS107" s="192"/>
      <c r="AT107" s="192"/>
      <c r="AU107" s="192"/>
      <c r="AV107" s="192"/>
      <c r="AW107" s="192"/>
      <c r="AX107" s="192"/>
      <c r="AY107" s="195" t="s">
        <v>103</v>
      </c>
      <c r="AZ107" s="192"/>
      <c r="BA107" s="192"/>
      <c r="BB107" s="192"/>
      <c r="BC107" s="192"/>
      <c r="BD107" s="192"/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95" t="s">
        <v>80</v>
      </c>
      <c r="BK107" s="192"/>
      <c r="BL107" s="192"/>
      <c r="BM107" s="192"/>
    </row>
    <row r="108" hidden="1" s="2" customForma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 s="2" customFormat="1" ht="29.28" customHeight="1">
      <c r="A109" s="35"/>
      <c r="B109" s="36"/>
      <c r="C109" s="197" t="s">
        <v>104</v>
      </c>
      <c r="D109" s="171"/>
      <c r="E109" s="171"/>
      <c r="F109" s="171"/>
      <c r="G109" s="171"/>
      <c r="H109" s="171"/>
      <c r="I109" s="171"/>
      <c r="J109" s="198">
        <f>ROUND(J96+J101,2)</f>
        <v>0</v>
      </c>
      <c r="K109" s="171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105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69" t="str">
        <f>E7</f>
        <v>24_005 - Enviromentální učebna Ekocentrum SO-02 _ zadání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84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31122025 - Doplnění zárubní Ekocentrum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 xml:space="preserve"> </v>
      </c>
      <c r="G122" s="37"/>
      <c r="H122" s="37"/>
      <c r="I122" s="29" t="s">
        <v>22</v>
      </c>
      <c r="J122" s="76" t="str">
        <f>IF(J12="","",J12)</f>
        <v>30. 12. 2025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 xml:space="preserve"> </v>
      </c>
      <c r="G124" s="37"/>
      <c r="H124" s="37"/>
      <c r="I124" s="29" t="s">
        <v>29</v>
      </c>
      <c r="J124" s="33" t="str">
        <f>E21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27</v>
      </c>
      <c r="D125" s="37"/>
      <c r="E125" s="37"/>
      <c r="F125" s="24" t="str">
        <f>IF(E18="","",E18)</f>
        <v>Vyplň údaj</v>
      </c>
      <c r="G125" s="37"/>
      <c r="H125" s="37"/>
      <c r="I125" s="29" t="s">
        <v>31</v>
      </c>
      <c r="J125" s="33" t="str">
        <f>E24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99"/>
      <c r="B127" s="200"/>
      <c r="C127" s="201" t="s">
        <v>106</v>
      </c>
      <c r="D127" s="202" t="s">
        <v>58</v>
      </c>
      <c r="E127" s="202" t="s">
        <v>54</v>
      </c>
      <c r="F127" s="202" t="s">
        <v>55</v>
      </c>
      <c r="G127" s="202" t="s">
        <v>107</v>
      </c>
      <c r="H127" s="202" t="s">
        <v>108</v>
      </c>
      <c r="I127" s="202" t="s">
        <v>109</v>
      </c>
      <c r="J127" s="203" t="s">
        <v>90</v>
      </c>
      <c r="K127" s="204" t="s">
        <v>110</v>
      </c>
      <c r="L127" s="205"/>
      <c r="M127" s="97" t="s">
        <v>1</v>
      </c>
      <c r="N127" s="98" t="s">
        <v>37</v>
      </c>
      <c r="O127" s="98" t="s">
        <v>111</v>
      </c>
      <c r="P127" s="98" t="s">
        <v>112</v>
      </c>
      <c r="Q127" s="98" t="s">
        <v>113</v>
      </c>
      <c r="R127" s="98" t="s">
        <v>114</v>
      </c>
      <c r="S127" s="98" t="s">
        <v>115</v>
      </c>
      <c r="T127" s="99" t="s">
        <v>116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</row>
    <row r="128" s="2" customFormat="1" ht="22.8" customHeight="1">
      <c r="A128" s="35"/>
      <c r="B128" s="36"/>
      <c r="C128" s="104" t="s">
        <v>117</v>
      </c>
      <c r="D128" s="37"/>
      <c r="E128" s="37"/>
      <c r="F128" s="37"/>
      <c r="G128" s="37"/>
      <c r="H128" s="37"/>
      <c r="I128" s="37"/>
      <c r="J128" s="206">
        <f>BK128</f>
        <v>0</v>
      </c>
      <c r="K128" s="37"/>
      <c r="L128" s="41"/>
      <c r="M128" s="100"/>
      <c r="N128" s="207"/>
      <c r="O128" s="101"/>
      <c r="P128" s="208">
        <f>P129</f>
        <v>0</v>
      </c>
      <c r="Q128" s="101"/>
      <c r="R128" s="208">
        <f>R129</f>
        <v>0.13048000000000001</v>
      </c>
      <c r="S128" s="101"/>
      <c r="T128" s="209">
        <f>T129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72</v>
      </c>
      <c r="AU128" s="14" t="s">
        <v>92</v>
      </c>
      <c r="BK128" s="210">
        <f>BK129</f>
        <v>0</v>
      </c>
    </row>
    <row r="129" s="12" customFormat="1" ht="25.92" customHeight="1">
      <c r="A129" s="12"/>
      <c r="B129" s="211"/>
      <c r="C129" s="212"/>
      <c r="D129" s="213" t="s">
        <v>72</v>
      </c>
      <c r="E129" s="214" t="s">
        <v>118</v>
      </c>
      <c r="F129" s="214" t="s">
        <v>119</v>
      </c>
      <c r="G129" s="212"/>
      <c r="H129" s="212"/>
      <c r="I129" s="215"/>
      <c r="J129" s="216">
        <f>BK129</f>
        <v>0</v>
      </c>
      <c r="K129" s="212"/>
      <c r="L129" s="217"/>
      <c r="M129" s="218"/>
      <c r="N129" s="219"/>
      <c r="O129" s="219"/>
      <c r="P129" s="220">
        <f>P130</f>
        <v>0</v>
      </c>
      <c r="Q129" s="219"/>
      <c r="R129" s="220">
        <f>R130</f>
        <v>0.13048000000000001</v>
      </c>
      <c r="S129" s="219"/>
      <c r="T129" s="221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82</v>
      </c>
      <c r="AT129" s="223" t="s">
        <v>72</v>
      </c>
      <c r="AU129" s="223" t="s">
        <v>73</v>
      </c>
      <c r="AY129" s="222" t="s">
        <v>120</v>
      </c>
      <c r="BK129" s="224">
        <f>BK130</f>
        <v>0</v>
      </c>
    </row>
    <row r="130" s="12" customFormat="1" ht="22.8" customHeight="1">
      <c r="A130" s="12"/>
      <c r="B130" s="211"/>
      <c r="C130" s="212"/>
      <c r="D130" s="213" t="s">
        <v>72</v>
      </c>
      <c r="E130" s="225" t="s">
        <v>121</v>
      </c>
      <c r="F130" s="225" t="s">
        <v>122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SUM(P131:P146)</f>
        <v>0</v>
      </c>
      <c r="Q130" s="219"/>
      <c r="R130" s="220">
        <f>SUM(R131:R146)</f>
        <v>0.13048000000000001</v>
      </c>
      <c r="S130" s="219"/>
      <c r="T130" s="221">
        <f>SUM(T131:T146)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82</v>
      </c>
      <c r="AT130" s="223" t="s">
        <v>72</v>
      </c>
      <c r="AU130" s="223" t="s">
        <v>80</v>
      </c>
      <c r="AY130" s="222" t="s">
        <v>120</v>
      </c>
      <c r="BK130" s="224">
        <f>SUM(BK131:BK146)</f>
        <v>0</v>
      </c>
    </row>
    <row r="131" s="2" customFormat="1" ht="16.5" customHeight="1">
      <c r="A131" s="35"/>
      <c r="B131" s="36"/>
      <c r="C131" s="227" t="s">
        <v>82</v>
      </c>
      <c r="D131" s="227" t="s">
        <v>123</v>
      </c>
      <c r="E131" s="228" t="s">
        <v>124</v>
      </c>
      <c r="F131" s="229" t="s">
        <v>125</v>
      </c>
      <c r="G131" s="230" t="s">
        <v>126</v>
      </c>
      <c r="H131" s="231">
        <v>1</v>
      </c>
      <c r="I131" s="232"/>
      <c r="J131" s="233">
        <f>ROUND(I131*H131,2)</f>
        <v>0</v>
      </c>
      <c r="K131" s="234"/>
      <c r="L131" s="41"/>
      <c r="M131" s="235" t="s">
        <v>1</v>
      </c>
      <c r="N131" s="236" t="s">
        <v>38</v>
      </c>
      <c r="O131" s="88"/>
      <c r="P131" s="237">
        <f>O131*H131</f>
        <v>0</v>
      </c>
      <c r="Q131" s="237">
        <v>0.00046000000000000001</v>
      </c>
      <c r="R131" s="237">
        <f>Q131*H131</f>
        <v>0.00046000000000000001</v>
      </c>
      <c r="S131" s="237">
        <v>0</v>
      </c>
      <c r="T131" s="23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9" t="s">
        <v>127</v>
      </c>
      <c r="AT131" s="239" t="s">
        <v>123</v>
      </c>
      <c r="AU131" s="239" t="s">
        <v>82</v>
      </c>
      <c r="AY131" s="14" t="s">
        <v>120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4" t="s">
        <v>80</v>
      </c>
      <c r="BK131" s="240">
        <f>ROUND(I131*H131,2)</f>
        <v>0</v>
      </c>
      <c r="BL131" s="14" t="s">
        <v>127</v>
      </c>
      <c r="BM131" s="239" t="s">
        <v>128</v>
      </c>
    </row>
    <row r="132" s="2" customFormat="1" ht="16.5" customHeight="1">
      <c r="A132" s="35"/>
      <c r="B132" s="36"/>
      <c r="C132" s="241" t="s">
        <v>129</v>
      </c>
      <c r="D132" s="241" t="s">
        <v>130</v>
      </c>
      <c r="E132" s="242" t="s">
        <v>131</v>
      </c>
      <c r="F132" s="243" t="s">
        <v>132</v>
      </c>
      <c r="G132" s="244" t="s">
        <v>126</v>
      </c>
      <c r="H132" s="245">
        <v>1</v>
      </c>
      <c r="I132" s="246"/>
      <c r="J132" s="247">
        <f>ROUND(I132*H132,2)</f>
        <v>0</v>
      </c>
      <c r="K132" s="248"/>
      <c r="L132" s="249"/>
      <c r="M132" s="250" t="s">
        <v>1</v>
      </c>
      <c r="N132" s="251" t="s">
        <v>38</v>
      </c>
      <c r="O132" s="88"/>
      <c r="P132" s="237">
        <f>O132*H132</f>
        <v>0</v>
      </c>
      <c r="Q132" s="237">
        <v>0.012500000000000001</v>
      </c>
      <c r="R132" s="237">
        <f>Q132*H132</f>
        <v>0.012500000000000001</v>
      </c>
      <c r="S132" s="237">
        <v>0</v>
      </c>
      <c r="T132" s="23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9" t="s">
        <v>133</v>
      </c>
      <c r="AT132" s="239" t="s">
        <v>130</v>
      </c>
      <c r="AU132" s="239" t="s">
        <v>82</v>
      </c>
      <c r="AY132" s="14" t="s">
        <v>120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4" t="s">
        <v>80</v>
      </c>
      <c r="BK132" s="240">
        <f>ROUND(I132*H132,2)</f>
        <v>0</v>
      </c>
      <c r="BL132" s="14" t="s">
        <v>127</v>
      </c>
      <c r="BM132" s="239" t="s">
        <v>134</v>
      </c>
    </row>
    <row r="133" s="2" customFormat="1" ht="16.5" customHeight="1">
      <c r="A133" s="35"/>
      <c r="B133" s="36"/>
      <c r="C133" s="227" t="s">
        <v>135</v>
      </c>
      <c r="D133" s="227" t="s">
        <v>123</v>
      </c>
      <c r="E133" s="228" t="s">
        <v>136</v>
      </c>
      <c r="F133" s="229" t="s">
        <v>125</v>
      </c>
      <c r="G133" s="230" t="s">
        <v>126</v>
      </c>
      <c r="H133" s="231">
        <v>1</v>
      </c>
      <c r="I133" s="232"/>
      <c r="J133" s="233">
        <f>ROUND(I133*H133,2)</f>
        <v>0</v>
      </c>
      <c r="K133" s="234"/>
      <c r="L133" s="41"/>
      <c r="M133" s="235" t="s">
        <v>1</v>
      </c>
      <c r="N133" s="236" t="s">
        <v>38</v>
      </c>
      <c r="O133" s="88"/>
      <c r="P133" s="237">
        <f>O133*H133</f>
        <v>0</v>
      </c>
      <c r="Q133" s="237">
        <v>0.00046000000000000001</v>
      </c>
      <c r="R133" s="237">
        <f>Q133*H133</f>
        <v>0.00046000000000000001</v>
      </c>
      <c r="S133" s="237">
        <v>0</v>
      </c>
      <c r="T133" s="23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9" t="s">
        <v>127</v>
      </c>
      <c r="AT133" s="239" t="s">
        <v>123</v>
      </c>
      <c r="AU133" s="239" t="s">
        <v>82</v>
      </c>
      <c r="AY133" s="14" t="s">
        <v>120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4" t="s">
        <v>80</v>
      </c>
      <c r="BK133" s="240">
        <f>ROUND(I133*H133,2)</f>
        <v>0</v>
      </c>
      <c r="BL133" s="14" t="s">
        <v>127</v>
      </c>
      <c r="BM133" s="239" t="s">
        <v>137</v>
      </c>
    </row>
    <row r="134" s="2" customFormat="1" ht="16.5" customHeight="1">
      <c r="A134" s="35"/>
      <c r="B134" s="36"/>
      <c r="C134" s="241" t="s">
        <v>138</v>
      </c>
      <c r="D134" s="241" t="s">
        <v>130</v>
      </c>
      <c r="E134" s="242" t="s">
        <v>139</v>
      </c>
      <c r="F134" s="243" t="s">
        <v>132</v>
      </c>
      <c r="G134" s="244" t="s">
        <v>126</v>
      </c>
      <c r="H134" s="245">
        <v>1</v>
      </c>
      <c r="I134" s="246"/>
      <c r="J134" s="247">
        <f>ROUND(I134*H134,2)</f>
        <v>0</v>
      </c>
      <c r="K134" s="248"/>
      <c r="L134" s="249"/>
      <c r="M134" s="250" t="s">
        <v>1</v>
      </c>
      <c r="N134" s="251" t="s">
        <v>38</v>
      </c>
      <c r="O134" s="88"/>
      <c r="P134" s="237">
        <f>O134*H134</f>
        <v>0</v>
      </c>
      <c r="Q134" s="237">
        <v>0.012500000000000001</v>
      </c>
      <c r="R134" s="237">
        <f>Q134*H134</f>
        <v>0.012500000000000001</v>
      </c>
      <c r="S134" s="237">
        <v>0</v>
      </c>
      <c r="T134" s="23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9" t="s">
        <v>133</v>
      </c>
      <c r="AT134" s="239" t="s">
        <v>130</v>
      </c>
      <c r="AU134" s="239" t="s">
        <v>82</v>
      </c>
      <c r="AY134" s="14" t="s">
        <v>120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4" t="s">
        <v>80</v>
      </c>
      <c r="BK134" s="240">
        <f>ROUND(I134*H134,2)</f>
        <v>0</v>
      </c>
      <c r="BL134" s="14" t="s">
        <v>127</v>
      </c>
      <c r="BM134" s="239" t="s">
        <v>140</v>
      </c>
    </row>
    <row r="135" s="2" customFormat="1" ht="24.15" customHeight="1">
      <c r="A135" s="35"/>
      <c r="B135" s="36"/>
      <c r="C135" s="227" t="s">
        <v>141</v>
      </c>
      <c r="D135" s="227" t="s">
        <v>123</v>
      </c>
      <c r="E135" s="228" t="s">
        <v>142</v>
      </c>
      <c r="F135" s="229" t="s">
        <v>143</v>
      </c>
      <c r="G135" s="230" t="s">
        <v>126</v>
      </c>
      <c r="H135" s="231">
        <v>3</v>
      </c>
      <c r="I135" s="232"/>
      <c r="J135" s="233">
        <f>ROUND(I135*H135,2)</f>
        <v>0</v>
      </c>
      <c r="K135" s="234"/>
      <c r="L135" s="41"/>
      <c r="M135" s="235" t="s">
        <v>1</v>
      </c>
      <c r="N135" s="236" t="s">
        <v>38</v>
      </c>
      <c r="O135" s="88"/>
      <c r="P135" s="237">
        <f>O135*H135</f>
        <v>0</v>
      </c>
      <c r="Q135" s="237">
        <v>0.00044999999999999999</v>
      </c>
      <c r="R135" s="237">
        <f>Q135*H135</f>
        <v>0.0013500000000000001</v>
      </c>
      <c r="S135" s="237">
        <v>0</v>
      </c>
      <c r="T135" s="23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9" t="s">
        <v>127</v>
      </c>
      <c r="AT135" s="239" t="s">
        <v>123</v>
      </c>
      <c r="AU135" s="239" t="s">
        <v>82</v>
      </c>
      <c r="AY135" s="14" t="s">
        <v>120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4" t="s">
        <v>80</v>
      </c>
      <c r="BK135" s="240">
        <f>ROUND(I135*H135,2)</f>
        <v>0</v>
      </c>
      <c r="BL135" s="14" t="s">
        <v>127</v>
      </c>
      <c r="BM135" s="239" t="s">
        <v>144</v>
      </c>
    </row>
    <row r="136" s="2" customFormat="1" ht="16.5" customHeight="1">
      <c r="A136" s="35"/>
      <c r="B136" s="36"/>
      <c r="C136" s="241" t="s">
        <v>145</v>
      </c>
      <c r="D136" s="241" t="s">
        <v>130</v>
      </c>
      <c r="E136" s="242" t="s">
        <v>146</v>
      </c>
      <c r="F136" s="243" t="s">
        <v>147</v>
      </c>
      <c r="G136" s="244" t="s">
        <v>126</v>
      </c>
      <c r="H136" s="245">
        <v>3</v>
      </c>
      <c r="I136" s="246"/>
      <c r="J136" s="247">
        <f>ROUND(I136*H136,2)</f>
        <v>0</v>
      </c>
      <c r="K136" s="248"/>
      <c r="L136" s="249"/>
      <c r="M136" s="250" t="s">
        <v>1</v>
      </c>
      <c r="N136" s="251" t="s">
        <v>38</v>
      </c>
      <c r="O136" s="88"/>
      <c r="P136" s="237">
        <f>O136*H136</f>
        <v>0</v>
      </c>
      <c r="Q136" s="237">
        <v>0.010999999999999999</v>
      </c>
      <c r="R136" s="237">
        <f>Q136*H136</f>
        <v>0.033000000000000002</v>
      </c>
      <c r="S136" s="237">
        <v>0</v>
      </c>
      <c r="T136" s="23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9" t="s">
        <v>133</v>
      </c>
      <c r="AT136" s="239" t="s">
        <v>130</v>
      </c>
      <c r="AU136" s="239" t="s">
        <v>82</v>
      </c>
      <c r="AY136" s="14" t="s">
        <v>120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4" t="s">
        <v>80</v>
      </c>
      <c r="BK136" s="240">
        <f>ROUND(I136*H136,2)</f>
        <v>0</v>
      </c>
      <c r="BL136" s="14" t="s">
        <v>127</v>
      </c>
      <c r="BM136" s="239" t="s">
        <v>148</v>
      </c>
    </row>
    <row r="137" s="2" customFormat="1" ht="24.15" customHeight="1">
      <c r="A137" s="35"/>
      <c r="B137" s="36"/>
      <c r="C137" s="227" t="s">
        <v>149</v>
      </c>
      <c r="D137" s="227" t="s">
        <v>123</v>
      </c>
      <c r="E137" s="228" t="s">
        <v>150</v>
      </c>
      <c r="F137" s="229" t="s">
        <v>143</v>
      </c>
      <c r="G137" s="230" t="s">
        <v>126</v>
      </c>
      <c r="H137" s="231">
        <v>2</v>
      </c>
      <c r="I137" s="232"/>
      <c r="J137" s="233">
        <f>ROUND(I137*H137,2)</f>
        <v>0</v>
      </c>
      <c r="K137" s="234"/>
      <c r="L137" s="41"/>
      <c r="M137" s="235" t="s">
        <v>1</v>
      </c>
      <c r="N137" s="236" t="s">
        <v>38</v>
      </c>
      <c r="O137" s="88"/>
      <c r="P137" s="237">
        <f>O137*H137</f>
        <v>0</v>
      </c>
      <c r="Q137" s="237">
        <v>0.00044999999999999999</v>
      </c>
      <c r="R137" s="237">
        <f>Q137*H137</f>
        <v>0.00089999999999999998</v>
      </c>
      <c r="S137" s="237">
        <v>0</v>
      </c>
      <c r="T137" s="23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9" t="s">
        <v>127</v>
      </c>
      <c r="AT137" s="239" t="s">
        <v>123</v>
      </c>
      <c r="AU137" s="239" t="s">
        <v>82</v>
      </c>
      <c r="AY137" s="14" t="s">
        <v>120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4" t="s">
        <v>80</v>
      </c>
      <c r="BK137" s="240">
        <f>ROUND(I137*H137,2)</f>
        <v>0</v>
      </c>
      <c r="BL137" s="14" t="s">
        <v>127</v>
      </c>
      <c r="BM137" s="239" t="s">
        <v>151</v>
      </c>
    </row>
    <row r="138" s="2" customFormat="1" ht="16.5" customHeight="1">
      <c r="A138" s="35"/>
      <c r="B138" s="36"/>
      <c r="C138" s="241" t="s">
        <v>152</v>
      </c>
      <c r="D138" s="241" t="s">
        <v>130</v>
      </c>
      <c r="E138" s="242" t="s">
        <v>153</v>
      </c>
      <c r="F138" s="243" t="s">
        <v>147</v>
      </c>
      <c r="G138" s="244" t="s">
        <v>126</v>
      </c>
      <c r="H138" s="245">
        <v>2</v>
      </c>
      <c r="I138" s="246"/>
      <c r="J138" s="247">
        <f>ROUND(I138*H138,2)</f>
        <v>0</v>
      </c>
      <c r="K138" s="248"/>
      <c r="L138" s="249"/>
      <c r="M138" s="250" t="s">
        <v>1</v>
      </c>
      <c r="N138" s="251" t="s">
        <v>38</v>
      </c>
      <c r="O138" s="88"/>
      <c r="P138" s="237">
        <f>O138*H138</f>
        <v>0</v>
      </c>
      <c r="Q138" s="237">
        <v>0.010999999999999999</v>
      </c>
      <c r="R138" s="237">
        <f>Q138*H138</f>
        <v>0.021999999999999999</v>
      </c>
      <c r="S138" s="237">
        <v>0</v>
      </c>
      <c r="T138" s="23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9" t="s">
        <v>133</v>
      </c>
      <c r="AT138" s="239" t="s">
        <v>130</v>
      </c>
      <c r="AU138" s="239" t="s">
        <v>82</v>
      </c>
      <c r="AY138" s="14" t="s">
        <v>120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4" t="s">
        <v>80</v>
      </c>
      <c r="BK138" s="240">
        <f>ROUND(I138*H138,2)</f>
        <v>0</v>
      </c>
      <c r="BL138" s="14" t="s">
        <v>127</v>
      </c>
      <c r="BM138" s="239" t="s">
        <v>154</v>
      </c>
    </row>
    <row r="139" s="2" customFormat="1" ht="16.5" customHeight="1">
      <c r="A139" s="35"/>
      <c r="B139" s="36"/>
      <c r="C139" s="227" t="s">
        <v>8</v>
      </c>
      <c r="D139" s="227" t="s">
        <v>123</v>
      </c>
      <c r="E139" s="228" t="s">
        <v>155</v>
      </c>
      <c r="F139" s="229" t="s">
        <v>125</v>
      </c>
      <c r="G139" s="230" t="s">
        <v>126</v>
      </c>
      <c r="H139" s="231">
        <v>1</v>
      </c>
      <c r="I139" s="232"/>
      <c r="J139" s="233">
        <f>ROUND(I139*H139,2)</f>
        <v>0</v>
      </c>
      <c r="K139" s="234"/>
      <c r="L139" s="41"/>
      <c r="M139" s="235" t="s">
        <v>1</v>
      </c>
      <c r="N139" s="236" t="s">
        <v>38</v>
      </c>
      <c r="O139" s="88"/>
      <c r="P139" s="237">
        <f>O139*H139</f>
        <v>0</v>
      </c>
      <c r="Q139" s="237">
        <v>0.00046000000000000001</v>
      </c>
      <c r="R139" s="237">
        <f>Q139*H139</f>
        <v>0.00046000000000000001</v>
      </c>
      <c r="S139" s="237">
        <v>0</v>
      </c>
      <c r="T139" s="23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9" t="s">
        <v>127</v>
      </c>
      <c r="AT139" s="239" t="s">
        <v>123</v>
      </c>
      <c r="AU139" s="239" t="s">
        <v>82</v>
      </c>
      <c r="AY139" s="14" t="s">
        <v>120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4" t="s">
        <v>80</v>
      </c>
      <c r="BK139" s="240">
        <f>ROUND(I139*H139,2)</f>
        <v>0</v>
      </c>
      <c r="BL139" s="14" t="s">
        <v>127</v>
      </c>
      <c r="BM139" s="239" t="s">
        <v>156</v>
      </c>
    </row>
    <row r="140" s="2" customFormat="1" ht="16.5" customHeight="1">
      <c r="A140" s="35"/>
      <c r="B140" s="36"/>
      <c r="C140" s="241" t="s">
        <v>157</v>
      </c>
      <c r="D140" s="241" t="s">
        <v>130</v>
      </c>
      <c r="E140" s="242" t="s">
        <v>158</v>
      </c>
      <c r="F140" s="243" t="s">
        <v>132</v>
      </c>
      <c r="G140" s="244" t="s">
        <v>126</v>
      </c>
      <c r="H140" s="245">
        <v>1</v>
      </c>
      <c r="I140" s="246"/>
      <c r="J140" s="247">
        <f>ROUND(I140*H140,2)</f>
        <v>0</v>
      </c>
      <c r="K140" s="248"/>
      <c r="L140" s="249"/>
      <c r="M140" s="250" t="s">
        <v>1</v>
      </c>
      <c r="N140" s="251" t="s">
        <v>38</v>
      </c>
      <c r="O140" s="88"/>
      <c r="P140" s="237">
        <f>O140*H140</f>
        <v>0</v>
      </c>
      <c r="Q140" s="237">
        <v>0.012500000000000001</v>
      </c>
      <c r="R140" s="237">
        <f>Q140*H140</f>
        <v>0.012500000000000001</v>
      </c>
      <c r="S140" s="237">
        <v>0</v>
      </c>
      <c r="T140" s="23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9" t="s">
        <v>133</v>
      </c>
      <c r="AT140" s="239" t="s">
        <v>130</v>
      </c>
      <c r="AU140" s="239" t="s">
        <v>82</v>
      </c>
      <c r="AY140" s="14" t="s">
        <v>120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4" t="s">
        <v>80</v>
      </c>
      <c r="BK140" s="240">
        <f>ROUND(I140*H140,2)</f>
        <v>0</v>
      </c>
      <c r="BL140" s="14" t="s">
        <v>127</v>
      </c>
      <c r="BM140" s="239" t="s">
        <v>159</v>
      </c>
    </row>
    <row r="141" s="2" customFormat="1" ht="24.15" customHeight="1">
      <c r="A141" s="35"/>
      <c r="B141" s="36"/>
      <c r="C141" s="227" t="s">
        <v>127</v>
      </c>
      <c r="D141" s="227" t="s">
        <v>123</v>
      </c>
      <c r="E141" s="228" t="s">
        <v>160</v>
      </c>
      <c r="F141" s="229" t="s">
        <v>143</v>
      </c>
      <c r="G141" s="230" t="s">
        <v>126</v>
      </c>
      <c r="H141" s="231">
        <v>1</v>
      </c>
      <c r="I141" s="232"/>
      <c r="J141" s="233">
        <f>ROUND(I141*H141,2)</f>
        <v>0</v>
      </c>
      <c r="K141" s="234"/>
      <c r="L141" s="41"/>
      <c r="M141" s="235" t="s">
        <v>1</v>
      </c>
      <c r="N141" s="236" t="s">
        <v>38</v>
      </c>
      <c r="O141" s="88"/>
      <c r="P141" s="237">
        <f>O141*H141</f>
        <v>0</v>
      </c>
      <c r="Q141" s="237">
        <v>0.00044999999999999999</v>
      </c>
      <c r="R141" s="237">
        <f>Q141*H141</f>
        <v>0.00044999999999999999</v>
      </c>
      <c r="S141" s="237">
        <v>0</v>
      </c>
      <c r="T141" s="23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9" t="s">
        <v>127</v>
      </c>
      <c r="AT141" s="239" t="s">
        <v>123</v>
      </c>
      <c r="AU141" s="239" t="s">
        <v>82</v>
      </c>
      <c r="AY141" s="14" t="s">
        <v>120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4" t="s">
        <v>80</v>
      </c>
      <c r="BK141" s="240">
        <f>ROUND(I141*H141,2)</f>
        <v>0</v>
      </c>
      <c r="BL141" s="14" t="s">
        <v>127</v>
      </c>
      <c r="BM141" s="239" t="s">
        <v>161</v>
      </c>
    </row>
    <row r="142" s="2" customFormat="1" ht="16.5" customHeight="1">
      <c r="A142" s="35"/>
      <c r="B142" s="36"/>
      <c r="C142" s="241" t="s">
        <v>162</v>
      </c>
      <c r="D142" s="241" t="s">
        <v>130</v>
      </c>
      <c r="E142" s="242" t="s">
        <v>163</v>
      </c>
      <c r="F142" s="243" t="s">
        <v>147</v>
      </c>
      <c r="G142" s="244" t="s">
        <v>126</v>
      </c>
      <c r="H142" s="245">
        <v>1</v>
      </c>
      <c r="I142" s="246"/>
      <c r="J142" s="247">
        <f>ROUND(I142*H142,2)</f>
        <v>0</v>
      </c>
      <c r="K142" s="248"/>
      <c r="L142" s="249"/>
      <c r="M142" s="250" t="s">
        <v>1</v>
      </c>
      <c r="N142" s="251" t="s">
        <v>38</v>
      </c>
      <c r="O142" s="88"/>
      <c r="P142" s="237">
        <f>O142*H142</f>
        <v>0</v>
      </c>
      <c r="Q142" s="237">
        <v>0.010999999999999999</v>
      </c>
      <c r="R142" s="237">
        <f>Q142*H142</f>
        <v>0.010999999999999999</v>
      </c>
      <c r="S142" s="237">
        <v>0</v>
      </c>
      <c r="T142" s="23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9" t="s">
        <v>133</v>
      </c>
      <c r="AT142" s="239" t="s">
        <v>130</v>
      </c>
      <c r="AU142" s="239" t="s">
        <v>82</v>
      </c>
      <c r="AY142" s="14" t="s">
        <v>120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4" t="s">
        <v>80</v>
      </c>
      <c r="BK142" s="240">
        <f>ROUND(I142*H142,2)</f>
        <v>0</v>
      </c>
      <c r="BL142" s="14" t="s">
        <v>127</v>
      </c>
      <c r="BM142" s="239" t="s">
        <v>164</v>
      </c>
    </row>
    <row r="143" s="2" customFormat="1" ht="24.15" customHeight="1">
      <c r="A143" s="35"/>
      <c r="B143" s="36"/>
      <c r="C143" s="227" t="s">
        <v>165</v>
      </c>
      <c r="D143" s="227" t="s">
        <v>123</v>
      </c>
      <c r="E143" s="228" t="s">
        <v>166</v>
      </c>
      <c r="F143" s="229" t="s">
        <v>143</v>
      </c>
      <c r="G143" s="230" t="s">
        <v>126</v>
      </c>
      <c r="H143" s="231">
        <v>1</v>
      </c>
      <c r="I143" s="232"/>
      <c r="J143" s="233">
        <f>ROUND(I143*H143,2)</f>
        <v>0</v>
      </c>
      <c r="K143" s="234"/>
      <c r="L143" s="41"/>
      <c r="M143" s="235" t="s">
        <v>1</v>
      </c>
      <c r="N143" s="236" t="s">
        <v>38</v>
      </c>
      <c r="O143" s="88"/>
      <c r="P143" s="237">
        <f>O143*H143</f>
        <v>0</v>
      </c>
      <c r="Q143" s="237">
        <v>0.00044999999999999999</v>
      </c>
      <c r="R143" s="237">
        <f>Q143*H143</f>
        <v>0.00044999999999999999</v>
      </c>
      <c r="S143" s="237">
        <v>0</v>
      </c>
      <c r="T143" s="23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9" t="s">
        <v>127</v>
      </c>
      <c r="AT143" s="239" t="s">
        <v>123</v>
      </c>
      <c r="AU143" s="239" t="s">
        <v>82</v>
      </c>
      <c r="AY143" s="14" t="s">
        <v>120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4" t="s">
        <v>80</v>
      </c>
      <c r="BK143" s="240">
        <f>ROUND(I143*H143,2)</f>
        <v>0</v>
      </c>
      <c r="BL143" s="14" t="s">
        <v>127</v>
      </c>
      <c r="BM143" s="239" t="s">
        <v>167</v>
      </c>
    </row>
    <row r="144" s="2" customFormat="1" ht="16.5" customHeight="1">
      <c r="A144" s="35"/>
      <c r="B144" s="36"/>
      <c r="C144" s="241" t="s">
        <v>168</v>
      </c>
      <c r="D144" s="241" t="s">
        <v>130</v>
      </c>
      <c r="E144" s="242" t="s">
        <v>169</v>
      </c>
      <c r="F144" s="243" t="s">
        <v>147</v>
      </c>
      <c r="G144" s="244" t="s">
        <v>126</v>
      </c>
      <c r="H144" s="245">
        <v>1</v>
      </c>
      <c r="I144" s="246"/>
      <c r="J144" s="247">
        <f>ROUND(I144*H144,2)</f>
        <v>0</v>
      </c>
      <c r="K144" s="248"/>
      <c r="L144" s="249"/>
      <c r="M144" s="250" t="s">
        <v>1</v>
      </c>
      <c r="N144" s="251" t="s">
        <v>38</v>
      </c>
      <c r="O144" s="88"/>
      <c r="P144" s="237">
        <f>O144*H144</f>
        <v>0</v>
      </c>
      <c r="Q144" s="237">
        <v>0.010999999999999999</v>
      </c>
      <c r="R144" s="237">
        <f>Q144*H144</f>
        <v>0.010999999999999999</v>
      </c>
      <c r="S144" s="237">
        <v>0</v>
      </c>
      <c r="T144" s="23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9" t="s">
        <v>133</v>
      </c>
      <c r="AT144" s="239" t="s">
        <v>130</v>
      </c>
      <c r="AU144" s="239" t="s">
        <v>82</v>
      </c>
      <c r="AY144" s="14" t="s">
        <v>120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4" t="s">
        <v>80</v>
      </c>
      <c r="BK144" s="240">
        <f>ROUND(I144*H144,2)</f>
        <v>0</v>
      </c>
      <c r="BL144" s="14" t="s">
        <v>127</v>
      </c>
      <c r="BM144" s="239" t="s">
        <v>170</v>
      </c>
    </row>
    <row r="145" s="2" customFormat="1" ht="24.15" customHeight="1">
      <c r="A145" s="35"/>
      <c r="B145" s="36"/>
      <c r="C145" s="227" t="s">
        <v>171</v>
      </c>
      <c r="D145" s="227" t="s">
        <v>123</v>
      </c>
      <c r="E145" s="228" t="s">
        <v>172</v>
      </c>
      <c r="F145" s="229" t="s">
        <v>143</v>
      </c>
      <c r="G145" s="230" t="s">
        <v>126</v>
      </c>
      <c r="H145" s="231">
        <v>1</v>
      </c>
      <c r="I145" s="232"/>
      <c r="J145" s="233">
        <f>ROUND(I145*H145,2)</f>
        <v>0</v>
      </c>
      <c r="K145" s="234"/>
      <c r="L145" s="41"/>
      <c r="M145" s="235" t="s">
        <v>1</v>
      </c>
      <c r="N145" s="236" t="s">
        <v>38</v>
      </c>
      <c r="O145" s="88"/>
      <c r="P145" s="237">
        <f>O145*H145</f>
        <v>0</v>
      </c>
      <c r="Q145" s="237">
        <v>0.00044999999999999999</v>
      </c>
      <c r="R145" s="237">
        <f>Q145*H145</f>
        <v>0.00044999999999999999</v>
      </c>
      <c r="S145" s="237">
        <v>0</v>
      </c>
      <c r="T145" s="23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9" t="s">
        <v>127</v>
      </c>
      <c r="AT145" s="239" t="s">
        <v>123</v>
      </c>
      <c r="AU145" s="239" t="s">
        <v>82</v>
      </c>
      <c r="AY145" s="14" t="s">
        <v>120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4" t="s">
        <v>80</v>
      </c>
      <c r="BK145" s="240">
        <f>ROUND(I145*H145,2)</f>
        <v>0</v>
      </c>
      <c r="BL145" s="14" t="s">
        <v>127</v>
      </c>
      <c r="BM145" s="239" t="s">
        <v>173</v>
      </c>
    </row>
    <row r="146" s="2" customFormat="1" ht="16.5" customHeight="1">
      <c r="A146" s="35"/>
      <c r="B146" s="36"/>
      <c r="C146" s="241" t="s">
        <v>7</v>
      </c>
      <c r="D146" s="241" t="s">
        <v>130</v>
      </c>
      <c r="E146" s="242" t="s">
        <v>174</v>
      </c>
      <c r="F146" s="243" t="s">
        <v>147</v>
      </c>
      <c r="G146" s="244" t="s">
        <v>126</v>
      </c>
      <c r="H146" s="245">
        <v>1</v>
      </c>
      <c r="I146" s="246"/>
      <c r="J146" s="247">
        <f>ROUND(I146*H146,2)</f>
        <v>0</v>
      </c>
      <c r="K146" s="248"/>
      <c r="L146" s="249"/>
      <c r="M146" s="252" t="s">
        <v>1</v>
      </c>
      <c r="N146" s="253" t="s">
        <v>38</v>
      </c>
      <c r="O146" s="254"/>
      <c r="P146" s="255">
        <f>O146*H146</f>
        <v>0</v>
      </c>
      <c r="Q146" s="255">
        <v>0.010999999999999999</v>
      </c>
      <c r="R146" s="255">
        <f>Q146*H146</f>
        <v>0.010999999999999999</v>
      </c>
      <c r="S146" s="255">
        <v>0</v>
      </c>
      <c r="T146" s="25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9" t="s">
        <v>133</v>
      </c>
      <c r="AT146" s="239" t="s">
        <v>130</v>
      </c>
      <c r="AU146" s="239" t="s">
        <v>82</v>
      </c>
      <c r="AY146" s="14" t="s">
        <v>120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4" t="s">
        <v>80</v>
      </c>
      <c r="BK146" s="240">
        <f>ROUND(I146*H146,2)</f>
        <v>0</v>
      </c>
      <c r="BL146" s="14" t="s">
        <v>127</v>
      </c>
      <c r="BM146" s="239" t="s">
        <v>175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mI2JPDpHJHC+Xx1Uh4jWYE94GDqnUO39IFkxBgU+ldSEOONOOeDW1D6jMxQ7G6qH8DiIDa/SV7vyHPLrrVfYng==" hashValue="x+99JuB9L00gDu9qmuEX4RFkhyAFOq98Bfd90lP6eMnXftYIf3SsSIzSgrlRLPBJpgBsDmK9G+oMd/0F6XJglw==" algorithmName="SHA-512" password="CC35"/>
  <autoFilter ref="C127:K146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3a80716cac6155caa621280ed8265d91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22baa060315645372c8e2e1edaad12d3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7EB5AB-7436-41EF-816F-975A21AFCFC7}"/>
</file>

<file path=customXml/itemProps2.xml><?xml version="1.0" encoding="utf-8"?>
<ds:datastoreItem xmlns:ds="http://schemas.openxmlformats.org/officeDocument/2006/customXml" ds:itemID="{32F41429-3AE4-4E34-8E5D-3A61E275B78D}"/>
</file>

<file path=customXml/itemProps3.xml><?xml version="1.0" encoding="utf-8"?>
<ds:datastoreItem xmlns:ds="http://schemas.openxmlformats.org/officeDocument/2006/customXml" ds:itemID="{452A9C4A-A84E-48E8-9BC2-9DD606812873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OMIS-KROSS\omis</dc:creator>
  <cp:lastModifiedBy>OMIS-KROSS\omis</cp:lastModifiedBy>
  <dcterms:created xsi:type="dcterms:W3CDTF">2025-12-31T12:14:29Z</dcterms:created>
  <dcterms:modified xsi:type="dcterms:W3CDTF">2025-12-31T12:14:30Z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</Properties>
</file>